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0136-20 Nová Paka, Klášter\SOD\ZL\pracovní\ZL 8 - Dřevěné vestavby\"/>
    </mc:Choice>
  </mc:AlternateContent>
  <xr:revisionPtr revIDLastSave="0" documentId="13_ncr:1_{A5C5E328-127E-4D93-92B0-7501EAC5650B}" xr6:coauthVersionLast="47" xr6:coauthVersionMax="47" xr10:uidLastSave="{00000000-0000-0000-0000-000000000000}"/>
  <bookViews>
    <workbookView xWindow="3855" yWindow="3855" windowWidth="28800" windowHeight="11385" xr2:uid="{00000000-000D-0000-FFFF-FFFF00000000}"/>
  </bookViews>
  <sheets>
    <sheet name="Průvodka" sheetId="12" r:id="rId1"/>
    <sheet name="Výkaz výměr" sheetId="11" r:id="rId2"/>
  </sheets>
  <definedNames>
    <definedName name="_xlnm.Print_Area" localSheetId="0">Průvodka!$A$1:$E$44</definedName>
    <definedName name="_xlnm.Print_Area" localSheetId="1">'Výkaz výměr'!$A$1:$H$47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1" i="11" l="1"/>
  <c r="H38" i="11" s="1"/>
  <c r="H43" i="11" s="1"/>
  <c r="H31" i="11"/>
  <c r="H29" i="11"/>
  <c r="H28" i="11"/>
  <c r="H27" i="11"/>
  <c r="H26" i="11"/>
  <c r="H25" i="11"/>
  <c r="H24" i="11"/>
  <c r="H20" i="11"/>
  <c r="H19" i="11"/>
  <c r="H14" i="11"/>
  <c r="H13" i="11"/>
  <c r="H12" i="11" l="1"/>
  <c r="H17" i="11"/>
  <c r="H21" i="11"/>
  <c r="H34" i="11"/>
  <c r="H46" i="11" s="1"/>
  <c r="C22" i="12" s="1"/>
</calcChain>
</file>

<file path=xl/sharedStrings.xml><?xml version="1.0" encoding="utf-8"?>
<sst xmlns="http://schemas.openxmlformats.org/spreadsheetml/2006/main" count="160" uniqueCount="126">
  <si>
    <t>číslo SOD:</t>
  </si>
  <si>
    <t>Objednatel:</t>
  </si>
  <si>
    <t>Zhotovitel:</t>
  </si>
  <si>
    <t>název změnového listu:</t>
  </si>
  <si>
    <t>vliv na záruky:</t>
  </si>
  <si>
    <t>Změnový list</t>
  </si>
  <si>
    <t>číslo:</t>
  </si>
  <si>
    <t>Zpracoval:</t>
  </si>
  <si>
    <t>za objednatele:</t>
  </si>
  <si>
    <t>TDS/projektový manažer:</t>
  </si>
  <si>
    <t>za zhotovitele:</t>
  </si>
  <si>
    <t>podpis</t>
  </si>
  <si>
    <t>datum</t>
  </si>
  <si>
    <t>ANO/NE</t>
  </si>
  <si>
    <t>vliv na platební podmínky:</t>
  </si>
  <si>
    <t>stavba (název dle SOD):</t>
  </si>
  <si>
    <t>číslo zakázky:</t>
  </si>
  <si>
    <t>sídlo:</t>
  </si>
  <si>
    <t>IČ:</t>
  </si>
  <si>
    <t>vliv na lhůtu realizace:</t>
  </si>
  <si>
    <t>jméno</t>
  </si>
  <si>
    <t>příloha:</t>
  </si>
  <si>
    <t>Odsouhlasil:</t>
  </si>
  <si>
    <t>Smluvní strany podpisem potvrzují souhlas s výše uvednými skutečnostmi. Podepsaný změnový list se podpisem stává nedílnou součástí smlouvy o dílo a mění dotčená ustanovení. Na základě změnového listu bude uzavřen dodatek k SOD.</t>
  </si>
  <si>
    <t>oprávněný zástupce:</t>
  </si>
  <si>
    <t>oprávněný zástupce :</t>
  </si>
  <si>
    <t>vedoucí projektu/stavbyvedoucí:</t>
  </si>
  <si>
    <t>popis vlivu / nová hodnota proti původní SOD</t>
  </si>
  <si>
    <t>razítko, podpis</t>
  </si>
  <si>
    <t xml:space="preserve">                                                   </t>
  </si>
  <si>
    <t>vliv na cenu díla:</t>
  </si>
  <si>
    <t>NE</t>
  </si>
  <si>
    <t>Pobřežní 249/46, 186 00 Praha 8 - Karlín</t>
  </si>
  <si>
    <t>technická příprava</t>
  </si>
  <si>
    <t>ANO</t>
  </si>
  <si>
    <t xml:space="preserve">MBQ, s. r. o. </t>
  </si>
  <si>
    <t>Filip Balatka/Dušan Mráz</t>
  </si>
  <si>
    <t>MBQ s.r.o.</t>
  </si>
  <si>
    <t>Pobřežní 249/46</t>
  </si>
  <si>
    <t>186 00  Praha 8</t>
  </si>
  <si>
    <t>IČ: 24247677</t>
  </si>
  <si>
    <t>Příloha č. 1 - Cenová kalkulace</t>
  </si>
  <si>
    <t>Kč bez DPH</t>
  </si>
  <si>
    <t>Popis</t>
  </si>
  <si>
    <t>MJ</t>
  </si>
  <si>
    <t>Výměra</t>
  </si>
  <si>
    <t>Jedn. cena</t>
  </si>
  <si>
    <t>Cena</t>
  </si>
  <si>
    <t>Poř.</t>
  </si>
  <si>
    <t>Typ</t>
  </si>
  <si>
    <t>Kód</t>
  </si>
  <si>
    <t>Stavební úpravy a přístavba objektu v ul. Opolského č. p. 144, Nová Paka (bývalý klášter Paulánů)</t>
  </si>
  <si>
    <t>Stavební úpravy a přístavba objektu v ul. Opolského č. p. 144, Nová Paka (bývalý klášter Paulánů) r.2020 - výzva II</t>
  </si>
  <si>
    <t>0136-20</t>
  </si>
  <si>
    <t>Jitka Fučíková</t>
  </si>
  <si>
    <t>Ing. Pavel Šimek</t>
  </si>
  <si>
    <t>Projektant</t>
  </si>
  <si>
    <t>Ing. Lukáš Poledne</t>
  </si>
  <si>
    <t>Cena celkem bez DPH</t>
  </si>
  <si>
    <t>Méněpráce</t>
  </si>
  <si>
    <t>Vícepráce</t>
  </si>
  <si>
    <t>Méněpráce celkem</t>
  </si>
  <si>
    <t>Vícepráce celkem</t>
  </si>
  <si>
    <t>Ing.Pavel Seeman</t>
  </si>
  <si>
    <t>ze dne 27.11.2020</t>
  </si>
  <si>
    <t>Život bez bariér, z. ú.</t>
  </si>
  <si>
    <t>Lomená 533, 509 01 Nová Paka</t>
  </si>
  <si>
    <t>266 52 561</t>
  </si>
  <si>
    <t>767 -  Konstrukce zámečnické</t>
  </si>
  <si>
    <t>370</t>
  </si>
  <si>
    <t>z5</t>
  </si>
  <si>
    <t>Z/S205- kontaktní kancelář - viz tabulka zámečnických prvků</t>
  </si>
  <si>
    <t>kpl</t>
  </si>
  <si>
    <t>371</t>
  </si>
  <si>
    <t>z6</t>
  </si>
  <si>
    <t>Z/S206- zázemí zaměstnanců - viz tabulka zámečnických prvků</t>
  </si>
  <si>
    <t>CBB - Přístavba a vestavba - neuznatelné</t>
  </si>
  <si>
    <t>Odpočet dřevěných vestaveb kontaktní kanceláře (Z/S205) a zázemí zaměstnanců (Z/S206) v 2. PP CBB.</t>
  </si>
  <si>
    <t xml:space="preserve">              Objekt 02a - CBB</t>
  </si>
  <si>
    <t xml:space="preserve">                     Etapa 01 - Rekonstrukce - Uznatelné</t>
  </si>
  <si>
    <t>1-08</t>
  </si>
  <si>
    <t>75199x008</t>
  </si>
  <si>
    <t>Přívodní talířový ventil kovový DN 125 včetně těsnění, montážních kroužků, předřazené regulační klapky pro regulaci a přesné nastavení přívodu vzduchu včetně dalšího nezbytného příslušenství podle potřeby dle specifikace od výrobce; před objednáním konzul</t>
  </si>
  <si>
    <t>ks</t>
  </si>
  <si>
    <t xml:space="preserve">                            Podetapa 751: - Vzduchotechnika</t>
  </si>
  <si>
    <t xml:space="preserve">                                   oddíl 01 - ZAŘÍZENÍ 1 - Poradenství 2.PP</t>
  </si>
  <si>
    <t>1-40</t>
  </si>
  <si>
    <t>75199x012</t>
  </si>
  <si>
    <t>Potrubí kruhové DN 125 v provedení dle specifikace a včetně přírub, těsnění, včetně kolen, přechodů, odboček, spojek, objímek a nezbytného dalšího  příslušenství -</t>
  </si>
  <si>
    <t>bm</t>
  </si>
  <si>
    <t xml:space="preserve">                            Podetapa 21: - M - Elektromontáže</t>
  </si>
  <si>
    <t xml:space="preserve">                                   oddíl 21-M1 - Elektroinstalace silnoproud a slaboproud</t>
  </si>
  <si>
    <t xml:space="preserve">                                          POdoddíl 04 - Ovladače, zásuvky, žlaby, krabice</t>
  </si>
  <si>
    <t>64</t>
  </si>
  <si>
    <t>22199x064</t>
  </si>
  <si>
    <t>Zásuvka 230V/16A</t>
  </si>
  <si>
    <t>KS</t>
  </si>
  <si>
    <t>67</t>
  </si>
  <si>
    <t>22199x067</t>
  </si>
  <si>
    <t>Vypínač sériový, řazení č.5</t>
  </si>
  <si>
    <t>71</t>
  </si>
  <si>
    <t>22199x071</t>
  </si>
  <si>
    <t>Rámeček dvojnásobný</t>
  </si>
  <si>
    <t>72</t>
  </si>
  <si>
    <t>22199x072</t>
  </si>
  <si>
    <t>Rámeček trojnásobný</t>
  </si>
  <si>
    <t>73</t>
  </si>
  <si>
    <t>22199x073</t>
  </si>
  <si>
    <t>Rámeček čtyřnásobný</t>
  </si>
  <si>
    <t>77</t>
  </si>
  <si>
    <t>22199x077</t>
  </si>
  <si>
    <t>Krabice KU 68/1</t>
  </si>
  <si>
    <t xml:space="preserve">                                          POdoddíl 06 - Strukturovaná kabeláž</t>
  </si>
  <si>
    <t>102</t>
  </si>
  <si>
    <t>22199x102</t>
  </si>
  <si>
    <t>Datová zásuvka 2xRJ45 UTP cat.6</t>
  </si>
  <si>
    <t>75</t>
  </si>
  <si>
    <t>22199x075</t>
  </si>
  <si>
    <t>Podlahová krabice (2x230V, 2x data)</t>
  </si>
  <si>
    <t>vliv na stavební povolení:</t>
  </si>
  <si>
    <t>SoD</t>
  </si>
  <si>
    <t>Dřevěné vestavby 2. PP</t>
  </si>
  <si>
    <t xml:space="preserve">,,Změnový list - Dřevěné vestavby 2. PP" </t>
  </si>
  <si>
    <t xml:space="preserve"> ZL 8 - Příloha č. 1 - Cenová kalkulace</t>
  </si>
  <si>
    <t>Viktor Valeš</t>
  </si>
  <si>
    <t>popis: Na základě  jednání mezi objednatelem a zhotovitelem byly odsouhlaseny následující změny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</si>
</sst>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(#,##0&quot;.&quot;_);;;_(@_)"/>
    <numFmt numFmtId="165" formatCode="#,##0.00\ &quot;Kč&quot;"/>
    <numFmt numFmtId="166" formatCode="_ * #,##0.00_ ;_ * \-#,##0.00_ ;_ * &quot;-&quot;??_ ;_ @_ "/>
    <numFmt numFmtId="167" formatCode="&quot;$&quot;#,##0_);[Red]\(&quot;$&quot;#,##0\)"/>
    <numFmt numFmtId="168" formatCode="&quot;$&quot;#,##0.00_);[Red]\(&quot;$&quot;#,##0.00\)"/>
    <numFmt numFmtId="169" formatCode="0.00_)"/>
    <numFmt numFmtId="170" formatCode="General_)"/>
    <numFmt numFmtId="171" formatCode="###,###,###,##0.0000"/>
    <numFmt numFmtId="172" formatCode="###,###,###,##0.00"/>
  </numFmts>
  <fonts count="2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Arial CE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Arial"/>
      <family val="2"/>
      <charset val="177"/>
    </font>
    <font>
      <b/>
      <i/>
      <sz val="16"/>
      <name val="Helv"/>
      <charset val="177"/>
    </font>
    <font>
      <sz val="6"/>
      <name val="Helv"/>
      <charset val="238"/>
    </font>
    <font>
      <sz val="10"/>
      <name val="Arial CE"/>
      <charset val="238"/>
    </font>
    <font>
      <sz val="10"/>
      <name val="Helv"/>
    </font>
    <font>
      <u/>
      <sz val="10"/>
      <color indexed="12"/>
      <name val="Arial CE"/>
      <charset val="238"/>
    </font>
    <font>
      <sz val="11"/>
      <color rgb="FF000000"/>
      <name val="Calibri"/>
      <family val="2"/>
      <charset val="238"/>
    </font>
    <font>
      <b/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9"/>
      <color indexed="8"/>
      <name val="Arial"/>
      <family val="2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5">
    <xf numFmtId="0" fontId="0" fillId="0" borderId="0"/>
    <xf numFmtId="0" fontId="7" fillId="0" borderId="0"/>
    <xf numFmtId="0" fontId="8" fillId="0" borderId="0"/>
    <xf numFmtId="38" fontId="11" fillId="0" borderId="0" applyFont="0" applyFill="0" applyBorder="0" applyAlignment="0" applyProtection="0"/>
    <xf numFmtId="166" fontId="10" fillId="0" borderId="0" applyFon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38" fontId="12" fillId="3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10" fontId="12" fillId="4" borderId="1" applyNumberFormat="0" applyBorder="0" applyAlignment="0" applyProtection="0"/>
    <xf numFmtId="44" fontId="9" fillId="0" borderId="0" applyFont="0" applyFill="0" applyBorder="0" applyAlignment="0" applyProtection="0"/>
    <xf numFmtId="169" fontId="13" fillId="0" borderId="0"/>
    <xf numFmtId="170" fontId="14" fillId="0" borderId="0" applyFill="0"/>
    <xf numFmtId="0" fontId="15" fillId="0" borderId="0"/>
    <xf numFmtId="0" fontId="18" fillId="0" borderId="0"/>
    <xf numFmtId="10" fontId="10" fillId="0" borderId="0" applyFont="0" applyFill="0" applyBorder="0" applyAlignment="0" applyProtection="0"/>
    <xf numFmtId="0" fontId="16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13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2" fillId="0" borderId="0" xfId="0" applyFont="1" applyBorder="1" applyAlignment="1"/>
    <xf numFmtId="0" fontId="1" fillId="0" borderId="0" xfId="0" applyFont="1" applyBorder="1" applyAlignment="1">
      <alignment horizontal="right"/>
    </xf>
    <xf numFmtId="0" fontId="0" fillId="0" borderId="0" xfId="0" applyBorder="1" applyAlignment="1"/>
    <xf numFmtId="0" fontId="0" fillId="0" borderId="0" xfId="0" applyAlignment="1">
      <alignment horizontal="left"/>
    </xf>
    <xf numFmtId="0" fontId="0" fillId="0" borderId="10" xfId="0" applyBorder="1"/>
    <xf numFmtId="0" fontId="4" fillId="0" borderId="12" xfId="0" applyFont="1" applyBorder="1" applyAlignment="1">
      <alignment horizontal="right"/>
    </xf>
    <xf numFmtId="0" fontId="0" fillId="0" borderId="1" xfId="0" applyBorder="1" applyAlignment="1">
      <alignment vertical="top" wrapText="1"/>
    </xf>
    <xf numFmtId="14" fontId="0" fillId="0" borderId="1" xfId="0" applyNumberForma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4" xfId="0" applyBorder="1"/>
    <xf numFmtId="0" fontId="5" fillId="0" borderId="2" xfId="0" applyFont="1" applyBorder="1"/>
    <xf numFmtId="0" fontId="1" fillId="0" borderId="0" xfId="0" applyFont="1"/>
    <xf numFmtId="14" fontId="0" fillId="0" borderId="2" xfId="0" applyNumberFormat="1" applyBorder="1" applyAlignment="1">
      <alignment horizontal="center"/>
    </xf>
    <xf numFmtId="0" fontId="0" fillId="0" borderId="7" xfId="0" applyBorder="1" applyAlignment="1"/>
    <xf numFmtId="0" fontId="0" fillId="0" borderId="9" xfId="0" applyBorder="1" applyAlignment="1"/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3" fontId="3" fillId="2" borderId="0" xfId="0" applyNumberFormat="1" applyFont="1" applyFill="1" applyBorder="1"/>
    <xf numFmtId="49" fontId="19" fillId="0" borderId="19" xfId="0" applyNumberFormat="1" applyFont="1" applyBorder="1" applyAlignment="1">
      <alignment horizontal="center"/>
    </xf>
    <xf numFmtId="49" fontId="19" fillId="0" borderId="20" xfId="0" applyNumberFormat="1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49" fontId="19" fillId="0" borderId="21" xfId="0" applyNumberFormat="1" applyFont="1" applyBorder="1" applyAlignment="1">
      <alignment horizontal="center"/>
    </xf>
    <xf numFmtId="0" fontId="0" fillId="0" borderId="17" xfId="0" applyFont="1" applyBorder="1"/>
    <xf numFmtId="0" fontId="0" fillId="0" borderId="18" xfId="0" applyFont="1" applyBorder="1"/>
    <xf numFmtId="0" fontId="0" fillId="0" borderId="0" xfId="0" applyFont="1"/>
    <xf numFmtId="0" fontId="0" fillId="0" borderId="0" xfId="0" applyFont="1" applyBorder="1"/>
    <xf numFmtId="0" fontId="0" fillId="0" borderId="23" xfId="0" applyFont="1" applyBorder="1"/>
    <xf numFmtId="0" fontId="20" fillId="0" borderId="16" xfId="0" applyFont="1" applyFill="1" applyBorder="1" applyAlignment="1">
      <alignment vertical="center"/>
    </xf>
    <xf numFmtId="0" fontId="20" fillId="0" borderId="22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vertical="center"/>
    </xf>
    <xf numFmtId="0" fontId="0" fillId="0" borderId="20" xfId="0" applyFont="1" applyBorder="1"/>
    <xf numFmtId="0" fontId="0" fillId="0" borderId="21" xfId="0" applyFont="1" applyBorder="1"/>
    <xf numFmtId="0" fontId="0" fillId="0" borderId="22" xfId="0" applyFont="1" applyBorder="1"/>
    <xf numFmtId="0" fontId="0" fillId="2" borderId="19" xfId="0" applyFont="1" applyFill="1" applyBorder="1"/>
    <xf numFmtId="0" fontId="0" fillId="2" borderId="20" xfId="0" applyFont="1" applyFill="1" applyBorder="1"/>
    <xf numFmtId="0" fontId="0" fillId="2" borderId="16" xfId="0" applyFont="1" applyFill="1" applyBorder="1"/>
    <xf numFmtId="0" fontId="0" fillId="2" borderId="17" xfId="0" applyFont="1" applyFill="1" applyBorder="1"/>
    <xf numFmtId="0" fontId="0" fillId="2" borderId="18" xfId="0" applyFont="1" applyFill="1" applyBorder="1"/>
    <xf numFmtId="0" fontId="0" fillId="2" borderId="22" xfId="0" applyFont="1" applyFill="1" applyBorder="1"/>
    <xf numFmtId="0" fontId="0" fillId="2" borderId="0" xfId="0" applyFont="1" applyFill="1" applyBorder="1"/>
    <xf numFmtId="0" fontId="0" fillId="2" borderId="21" xfId="0" applyFont="1" applyFill="1" applyBorder="1"/>
    <xf numFmtId="0" fontId="0" fillId="0" borderId="22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0" fillId="0" borderId="23" xfId="0" applyFont="1" applyFill="1" applyBorder="1"/>
    <xf numFmtId="165" fontId="1" fillId="0" borderId="23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9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 vertical="top" wrapText="1"/>
    </xf>
    <xf numFmtId="0" fontId="1" fillId="0" borderId="1" xfId="0" applyFont="1" applyFill="1" applyBorder="1" applyAlignment="1"/>
    <xf numFmtId="0" fontId="0" fillId="0" borderId="19" xfId="0" applyFont="1" applyBorder="1"/>
    <xf numFmtId="44" fontId="3" fillId="2" borderId="23" xfId="24" applyFont="1" applyFill="1" applyBorder="1"/>
    <xf numFmtId="0" fontId="0" fillId="0" borderId="19" xfId="0" applyFont="1" applyFill="1" applyBorder="1"/>
    <xf numFmtId="0" fontId="0" fillId="0" borderId="20" xfId="0" applyFont="1" applyFill="1" applyBorder="1"/>
    <xf numFmtId="0" fontId="1" fillId="0" borderId="20" xfId="0" applyFont="1" applyFill="1" applyBorder="1" applyAlignment="1">
      <alignment horizontal="right"/>
    </xf>
    <xf numFmtId="165" fontId="1" fillId="0" borderId="21" xfId="0" applyNumberFormat="1" applyFont="1" applyFill="1" applyBorder="1"/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left" vertical="top"/>
    </xf>
    <xf numFmtId="0" fontId="0" fillId="0" borderId="0" xfId="0" applyAlignment="1">
      <alignment wrapText="1"/>
    </xf>
    <xf numFmtId="0" fontId="0" fillId="0" borderId="0" xfId="0" applyFont="1"/>
    <xf numFmtId="164" fontId="24" fillId="0" borderId="22" xfId="0" applyNumberFormat="1" applyFont="1" applyFill="1" applyBorder="1" applyAlignment="1">
      <alignment horizontal="right" vertical="top"/>
    </xf>
    <xf numFmtId="49" fontId="24" fillId="0" borderId="0" xfId="0" applyNumberFormat="1" applyFont="1" applyBorder="1" applyAlignment="1">
      <alignment horizontal="right" vertical="center"/>
    </xf>
    <xf numFmtId="49" fontId="24" fillId="0" borderId="0" xfId="0" applyNumberFormat="1" applyFont="1" applyBorder="1" applyAlignment="1">
      <alignment horizontal="left" vertical="center"/>
    </xf>
    <xf numFmtId="49" fontId="24" fillId="0" borderId="0" xfId="0" applyNumberFormat="1" applyFont="1" applyBorder="1" applyAlignment="1">
      <alignment horizontal="left" vertical="center" wrapText="1"/>
    </xf>
    <xf numFmtId="4" fontId="24" fillId="0" borderId="0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horizontal="right" vertical="center" wrapText="1"/>
    </xf>
    <xf numFmtId="4" fontId="24" fillId="0" borderId="23" xfId="0" applyNumberFormat="1" applyFont="1" applyBorder="1" applyAlignment="1">
      <alignment horizontal="right" vertical="center" wrapText="1"/>
    </xf>
    <xf numFmtId="49" fontId="24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171" fontId="0" fillId="0" borderId="0" xfId="0" applyNumberFormat="1" applyFont="1" applyAlignment="1">
      <alignment vertical="center"/>
    </xf>
    <xf numFmtId="2" fontId="0" fillId="0" borderId="0" xfId="0" applyNumberFormat="1" applyFont="1" applyAlignment="1">
      <alignment horizontal="left" vertical="center"/>
    </xf>
    <xf numFmtId="172" fontId="0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171" fontId="0" fillId="0" borderId="0" xfId="0" applyNumberFormat="1" applyAlignment="1">
      <alignment vertical="center"/>
    </xf>
    <xf numFmtId="0" fontId="0" fillId="0" borderId="0" xfId="0" applyAlignment="1">
      <alignment horizontal="left" vertical="center"/>
    </xf>
    <xf numFmtId="172" fontId="0" fillId="0" borderId="0" xfId="0" applyNumberFormat="1" applyAlignment="1">
      <alignment vertical="center"/>
    </xf>
    <xf numFmtId="0" fontId="0" fillId="0" borderId="0" xfId="0" applyFont="1"/>
    <xf numFmtId="0" fontId="0" fillId="0" borderId="0" xfId="0" applyAlignment="1">
      <alignment vertical="top" wrapText="1"/>
    </xf>
    <xf numFmtId="171" fontId="0" fillId="0" borderId="0" xfId="0" applyNumberFormat="1"/>
    <xf numFmtId="172" fontId="0" fillId="0" borderId="0" xfId="0" applyNumberFormat="1"/>
    <xf numFmtId="4" fontId="1" fillId="0" borderId="23" xfId="0" applyNumberFormat="1" applyFont="1" applyFill="1" applyBorder="1"/>
    <xf numFmtId="4" fontId="25" fillId="0" borderId="23" xfId="0" applyNumberFormat="1" applyFont="1" applyBorder="1" applyAlignment="1">
      <alignment horizontal="right" vertical="center" wrapText="1"/>
    </xf>
    <xf numFmtId="0" fontId="0" fillId="0" borderId="0" xfId="0" applyFill="1" applyBorder="1"/>
    <xf numFmtId="0" fontId="2" fillId="0" borderId="3" xfId="0" applyFont="1" applyFill="1" applyBorder="1"/>
    <xf numFmtId="2" fontId="1" fillId="0" borderId="23" xfId="0" applyNumberFormat="1" applyFont="1" applyBorder="1"/>
    <xf numFmtId="2" fontId="0" fillId="0" borderId="23" xfId="0" applyNumberFormat="1" applyFont="1" applyBorder="1"/>
    <xf numFmtId="0" fontId="0" fillId="0" borderId="2" xfId="0" applyBorder="1" applyAlignment="1">
      <alignment horizontal="left"/>
    </xf>
    <xf numFmtId="0" fontId="2" fillId="0" borderId="11" xfId="0" applyFont="1" applyBorder="1" applyAlignment="1"/>
    <xf numFmtId="0" fontId="6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" xfId="0" applyBorder="1" applyAlignment="1"/>
    <xf numFmtId="0" fontId="0" fillId="0" borderId="0" xfId="0" applyAlignment="1"/>
    <xf numFmtId="0" fontId="3" fillId="0" borderId="4" xfId="0" applyFont="1" applyBorder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1" xfId="0" applyFont="1" applyBorder="1" applyAlignment="1">
      <alignment horizontal="center"/>
    </xf>
    <xf numFmtId="4" fontId="1" fillId="0" borderId="7" xfId="0" applyNumberFormat="1" applyFont="1" applyFill="1" applyBorder="1" applyAlignment="1">
      <alignment horizontal="center"/>
    </xf>
    <xf numFmtId="4" fontId="1" fillId="0" borderId="9" xfId="0" applyNumberFormat="1" applyFont="1" applyFill="1" applyBorder="1" applyAlignment="1">
      <alignment horizontal="center"/>
    </xf>
    <xf numFmtId="0" fontId="0" fillId="0" borderId="13" xfId="0" applyBorder="1" applyAlignment="1"/>
    <xf numFmtId="0" fontId="0" fillId="0" borderId="15" xfId="0" applyBorder="1" applyAlignment="1"/>
    <xf numFmtId="0" fontId="0" fillId="0" borderId="14" xfId="0" applyBorder="1" applyAlignment="1"/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23" fillId="0" borderId="0" xfId="0" applyFont="1" applyAlignment="1">
      <alignment horizontal="left" vertical="center"/>
    </xf>
    <xf numFmtId="0" fontId="0" fillId="0" borderId="0" xfId="0"/>
    <xf numFmtId="0" fontId="25" fillId="0" borderId="0" xfId="0" applyFont="1" applyAlignment="1">
      <alignment horizontal="left" vertical="center"/>
    </xf>
    <xf numFmtId="0" fontId="0" fillId="0" borderId="0" xfId="0" applyFont="1"/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22" fillId="0" borderId="20" xfId="0" applyFont="1" applyFill="1" applyBorder="1" applyAlignment="1">
      <alignment horizontal="left" vertical="center"/>
    </xf>
    <xf numFmtId="0" fontId="22" fillId="0" borderId="21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 vertical="center"/>
    </xf>
    <xf numFmtId="0" fontId="22" fillId="0" borderId="23" xfId="0" applyFont="1" applyFill="1" applyBorder="1" applyAlignment="1">
      <alignment horizontal="left" vertical="center"/>
    </xf>
    <xf numFmtId="0" fontId="20" fillId="2" borderId="16" xfId="0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/>
    </xf>
    <xf numFmtId="0" fontId="20" fillId="2" borderId="18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21" fillId="0" borderId="21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justify"/>
    </xf>
    <xf numFmtId="0" fontId="20" fillId="0" borderId="18" xfId="0" applyFont="1" applyFill="1" applyBorder="1" applyAlignment="1">
      <alignment horizontal="center" vertical="justify"/>
    </xf>
    <xf numFmtId="0" fontId="20" fillId="0" borderId="0" xfId="0" applyFont="1" applyFill="1" applyBorder="1" applyAlignment="1">
      <alignment horizontal="left" vertical="center"/>
    </xf>
    <xf numFmtId="0" fontId="20" fillId="0" borderId="23" xfId="0" applyFont="1" applyFill="1" applyBorder="1" applyAlignment="1">
      <alignment horizontal="left" vertical="center"/>
    </xf>
    <xf numFmtId="0" fontId="25" fillId="0" borderId="22" xfId="0" applyFont="1" applyBorder="1" applyAlignment="1">
      <alignment horizontal="left" vertical="center"/>
    </xf>
    <xf numFmtId="0" fontId="0" fillId="0" borderId="0" xfId="0" applyFont="1" applyBorder="1"/>
  </cellXfs>
  <cellStyles count="25">
    <cellStyle name="Comma [0]_CCOCPX" xfId="3" xr:uid="{50EF48A7-28A0-4280-BAB3-BD02C4DE30B9}"/>
    <cellStyle name="Comma_Capex" xfId="4" xr:uid="{2EEF488B-638B-4516-8D8D-CE559338CDCF}"/>
    <cellStyle name="Currency [0]_CCOCPX" xfId="5" xr:uid="{767720D2-6E0E-49BE-8556-F30A4D12D658}"/>
    <cellStyle name="Currency_CCOCPX" xfId="6" xr:uid="{56BA79C3-BF17-4A45-BCE3-E5B5DB83B814}"/>
    <cellStyle name="Čárka 2" xfId="7" xr:uid="{A61FBBA9-4734-4081-B5DE-3676B308A03E}"/>
    <cellStyle name="Čárka 2 2" xfId="20" xr:uid="{AD6CDB32-C983-46ED-8382-FFC1940AA932}"/>
    <cellStyle name="Čárka 3" xfId="18" xr:uid="{D6C1F1E1-FCC0-4483-B6D0-4EBB3EF4F168}"/>
    <cellStyle name="Čárka 3 2" xfId="22" xr:uid="{72B1610F-EAF3-422F-8A60-686F7AA6CBD4}"/>
    <cellStyle name="Grey" xfId="8" xr:uid="{0BE6960D-CC31-457A-8DEA-E9D34CD37391}"/>
    <cellStyle name="Hypertextový odkaz 2" xfId="9" xr:uid="{2071CDC9-68EE-41E6-8C0F-B8B4916099F7}"/>
    <cellStyle name="Input [yellow]" xfId="10" xr:uid="{B650A61F-515F-49F3-9CF4-D804F4344B0A}"/>
    <cellStyle name="Měna" xfId="24" builtinId="4"/>
    <cellStyle name="Měna 2" xfId="11" xr:uid="{DAE8C133-45C9-4E58-AF78-7C5F7EB713DF}"/>
    <cellStyle name="Měna 2 2" xfId="21" xr:uid="{BB89C40A-6E93-4E55-8BC4-CA0A0380D33F}"/>
    <cellStyle name="Měna 3" xfId="19" xr:uid="{0749C598-1B30-4CC3-90FB-D25A4AE67F97}"/>
    <cellStyle name="Měna 3 2" xfId="23" xr:uid="{A1A17652-F55D-4AC3-B0D3-F64AF4B9557F}"/>
    <cellStyle name="Normal - Style1" xfId="12" xr:uid="{743BE972-01FB-4F32-9536-12D1DA345681}"/>
    <cellStyle name="Normal_A" xfId="13" xr:uid="{2A7B9E84-1498-4B68-B995-6E14EDA8734D}"/>
    <cellStyle name="Normální" xfId="0" builtinId="0"/>
    <cellStyle name="Normální 10" xfId="1" xr:uid="{00000000-0005-0000-0000-000001000000}"/>
    <cellStyle name="Normální 2" xfId="2" xr:uid="{00000000-0005-0000-0000-000002000000}"/>
    <cellStyle name="Normální 2 2" xfId="14" xr:uid="{0758FC5C-E6BA-42CA-854B-CC90F4352D75}"/>
    <cellStyle name="Normální 3" xfId="15" xr:uid="{B3247CA7-C5DD-4E0B-82EC-7B2496B12171}"/>
    <cellStyle name="Percent [2]" xfId="16" xr:uid="{C4376A10-EBB9-4F94-901E-C579E8973A1C}"/>
    <cellStyle name="Styl 1" xfId="17" xr:uid="{3AFE32AB-67DB-48F2-9FA1-55FB259614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327661</xdr:colOff>
      <xdr:row>0</xdr:row>
      <xdr:rowOff>38100</xdr:rowOff>
    </xdr:from>
    <xdr:to>
      <xdr:col>0</xdr:col>
      <xdr:colOff>1220483</xdr:colOff>
      <xdr:row>0</xdr:row>
      <xdr:rowOff>897255</xdr:rowOff>
    </xdr:to>
    <xdr:pic>
      <xdr:nvPicPr>
        <xdr:cNvPr id="2" name="Picture 9" descr="logo 5">
          <a:extLst>
            <a:ext uri="{FF2B5EF4-FFF2-40B4-BE49-F238E27FC236}">
              <a16:creationId xmlns:a16="http://schemas.microsoft.com/office/drawing/2014/main" id="{9A552D9C-8E6F-4B13-9FA5-9B2CC667FD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1" y="38100"/>
          <a:ext cx="896632" cy="855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577215</xdr:colOff>
      <xdr:row>1</xdr:row>
      <xdr:rowOff>106680</xdr:rowOff>
    </xdr:from>
    <xdr:to>
      <xdr:col>7</xdr:col>
      <xdr:colOff>731520</xdr:colOff>
      <xdr:row>5</xdr:row>
      <xdr:rowOff>184389</xdr:rowOff>
    </xdr:to>
    <xdr:pic>
      <xdr:nvPicPr>
        <xdr:cNvPr id="2" name="Picture 9" descr="logo 5">
          <a:extLst>
            <a:ext uri="{FF2B5EF4-FFF2-40B4-BE49-F238E27FC236}">
              <a16:creationId xmlns:a16="http://schemas.microsoft.com/office/drawing/2014/main" id="{B0DD4F7E-9B37-41CF-925B-BDE1F48D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1395" y="304800"/>
          <a:ext cx="1099185" cy="1068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44"/>
  <sheetViews>
    <sheetView showGridLines="0" tabSelected="1" zoomScaleNormal="100" workbookViewId="0">
      <selection activeCell="E44" sqref="A1:E44"/>
    </sheetView>
  </sheetViews>
  <sheetFormatPr defaultColWidth="8.85546875" defaultRowHeight="15"/>
  <cols>
    <col min="1" max="1" width="28.42578125" customWidth="1"/>
    <col min="2" max="2" width="16.85546875" customWidth="1"/>
    <col min="3" max="3" width="16.42578125" customWidth="1"/>
    <col min="4" max="4" width="22.85546875" customWidth="1"/>
    <col min="5" max="5" width="20.140625" customWidth="1"/>
    <col min="6" max="6" width="3.7109375" customWidth="1"/>
  </cols>
  <sheetData>
    <row r="1" spans="1:5" ht="75" customHeight="1" thickBot="1">
      <c r="A1" s="8"/>
      <c r="B1" s="95" t="s">
        <v>5</v>
      </c>
      <c r="C1" s="95"/>
      <c r="D1" s="9" t="s">
        <v>6</v>
      </c>
      <c r="E1" s="91">
        <v>8</v>
      </c>
    </row>
    <row r="2" spans="1:5" ht="18" customHeight="1">
      <c r="A2" s="3"/>
      <c r="B2" s="4"/>
      <c r="C2" s="4"/>
      <c r="D2" s="5"/>
      <c r="E2" s="90"/>
    </row>
    <row r="3" spans="1:5" ht="30.75" customHeight="1">
      <c r="A3" t="s">
        <v>15</v>
      </c>
      <c r="B3" s="96" t="s">
        <v>52</v>
      </c>
      <c r="C3" s="96"/>
      <c r="D3" s="96"/>
      <c r="E3" s="96"/>
    </row>
    <row r="4" spans="1:5">
      <c r="A4" t="s">
        <v>0</v>
      </c>
      <c r="B4" s="94" t="s">
        <v>64</v>
      </c>
      <c r="C4" s="94"/>
      <c r="D4" s="7"/>
      <c r="E4" s="7"/>
    </row>
    <row r="5" spans="1:5">
      <c r="A5" t="s">
        <v>16</v>
      </c>
      <c r="B5" s="97" t="s">
        <v>53</v>
      </c>
      <c r="C5" s="97"/>
      <c r="D5" s="7"/>
      <c r="E5" s="7"/>
    </row>
    <row r="7" spans="1:5" ht="15" customHeight="1">
      <c r="A7" t="s">
        <v>1</v>
      </c>
      <c r="B7" s="98" t="s">
        <v>65</v>
      </c>
      <c r="C7" s="99"/>
      <c r="D7" s="99"/>
      <c r="E7" s="100"/>
    </row>
    <row r="8" spans="1:5">
      <c r="B8" t="s">
        <v>17</v>
      </c>
      <c r="C8" s="94" t="s">
        <v>66</v>
      </c>
      <c r="D8" s="94"/>
      <c r="E8" s="94"/>
    </row>
    <row r="9" spans="1:5">
      <c r="B9" t="s">
        <v>18</v>
      </c>
      <c r="C9" s="97" t="s">
        <v>67</v>
      </c>
      <c r="D9" s="97"/>
      <c r="E9" s="97"/>
    </row>
    <row r="10" spans="1:5">
      <c r="C10" s="102"/>
      <c r="D10" s="102"/>
      <c r="E10" s="102"/>
    </row>
    <row r="11" spans="1:5">
      <c r="A11" t="s">
        <v>2</v>
      </c>
      <c r="B11" s="98" t="s">
        <v>35</v>
      </c>
      <c r="C11" s="99"/>
      <c r="D11" s="99"/>
      <c r="E11" s="100"/>
    </row>
    <row r="12" spans="1:5">
      <c r="B12" t="s">
        <v>17</v>
      </c>
      <c r="C12" s="94" t="s">
        <v>32</v>
      </c>
      <c r="D12" s="94"/>
      <c r="E12" s="94"/>
    </row>
    <row r="13" spans="1:5">
      <c r="B13" t="s">
        <v>18</v>
      </c>
      <c r="C13" s="97">
        <v>24247674</v>
      </c>
      <c r="D13" s="97"/>
      <c r="E13" s="97"/>
    </row>
    <row r="15" spans="1:5" ht="15.75" thickBot="1">
      <c r="A15" t="s">
        <v>3</v>
      </c>
    </row>
    <row r="16" spans="1:5" ht="19.5" thickBot="1">
      <c r="A16" s="103" t="s">
        <v>121</v>
      </c>
      <c r="B16" s="104"/>
      <c r="C16" s="104"/>
      <c r="D16" s="104"/>
      <c r="E16" s="105"/>
    </row>
    <row r="17" spans="1:5">
      <c r="A17" s="6"/>
      <c r="B17" s="6"/>
      <c r="C17" s="6"/>
      <c r="D17" s="6"/>
      <c r="E17" s="6"/>
    </row>
    <row r="18" spans="1:5">
      <c r="A18" s="17" t="s">
        <v>125</v>
      </c>
    </row>
    <row r="19" spans="1:5" ht="15" customHeight="1">
      <c r="A19" s="65" t="s">
        <v>77</v>
      </c>
      <c r="B19" s="64"/>
      <c r="C19" s="64"/>
      <c r="D19" s="64"/>
      <c r="E19" s="64"/>
    </row>
    <row r="20" spans="1:5">
      <c r="A20" s="56"/>
      <c r="B20" s="56"/>
      <c r="C20" s="56"/>
      <c r="D20" s="56"/>
      <c r="E20" s="56"/>
    </row>
    <row r="21" spans="1:5">
      <c r="B21" t="s">
        <v>13</v>
      </c>
      <c r="C21" t="s">
        <v>27</v>
      </c>
    </row>
    <row r="22" spans="1:5">
      <c r="A22" t="s">
        <v>30</v>
      </c>
      <c r="B22" s="1" t="s">
        <v>34</v>
      </c>
      <c r="C22" s="107">
        <f>'Výkaz výměr'!H46</f>
        <v>-372107.24800000002</v>
      </c>
      <c r="D22" s="108"/>
      <c r="E22" s="57" t="s">
        <v>42</v>
      </c>
    </row>
    <row r="23" spans="1:5">
      <c r="A23" t="s">
        <v>19</v>
      </c>
      <c r="B23" s="1" t="s">
        <v>31</v>
      </c>
      <c r="C23" s="106"/>
      <c r="D23" s="106"/>
      <c r="E23" s="106"/>
    </row>
    <row r="24" spans="1:5">
      <c r="A24" t="s">
        <v>4</v>
      </c>
      <c r="B24" s="1" t="s">
        <v>31</v>
      </c>
      <c r="C24" s="101"/>
      <c r="D24" s="101"/>
      <c r="E24" s="101"/>
    </row>
    <row r="25" spans="1:5">
      <c r="A25" t="s">
        <v>14</v>
      </c>
      <c r="B25" s="1" t="s">
        <v>31</v>
      </c>
      <c r="C25" s="101"/>
      <c r="D25" s="101"/>
      <c r="E25" s="101"/>
    </row>
    <row r="26" spans="1:5">
      <c r="A26" s="66" t="s">
        <v>119</v>
      </c>
      <c r="B26" s="1" t="s">
        <v>31</v>
      </c>
      <c r="C26" s="114"/>
      <c r="D26" s="114"/>
      <c r="E26" s="114"/>
    </row>
    <row r="27" spans="1:5" ht="15.75" thickBot="1"/>
    <row r="28" spans="1:5" ht="13.9" customHeight="1" thickBot="1">
      <c r="A28" s="15" t="s">
        <v>21</v>
      </c>
      <c r="B28" s="13" t="s">
        <v>41</v>
      </c>
      <c r="C28" s="13"/>
      <c r="D28" s="13"/>
      <c r="E28" s="14"/>
    </row>
    <row r="29" spans="1:5" ht="13.15" customHeight="1">
      <c r="A29" s="109" t="s">
        <v>29</v>
      </c>
      <c r="B29" s="110"/>
      <c r="C29" s="110"/>
      <c r="D29" s="110"/>
      <c r="E29" s="111"/>
    </row>
    <row r="30" spans="1:5" ht="15.75" thickBot="1"/>
    <row r="31" spans="1:5" ht="15.75" thickBot="1">
      <c r="A31" s="12" t="s">
        <v>7</v>
      </c>
      <c r="B31" s="13" t="s">
        <v>20</v>
      </c>
      <c r="C31" s="13"/>
      <c r="D31" s="13" t="s">
        <v>11</v>
      </c>
      <c r="E31" s="14" t="s">
        <v>12</v>
      </c>
    </row>
    <row r="32" spans="1:5" ht="27.95" customHeight="1">
      <c r="A32" s="16" t="s">
        <v>33</v>
      </c>
      <c r="B32" s="109" t="s">
        <v>63</v>
      </c>
      <c r="C32" s="111"/>
      <c r="D32" s="2"/>
      <c r="E32" s="18"/>
    </row>
    <row r="33" spans="1:6" ht="15.75" thickBot="1">
      <c r="A33" s="3"/>
      <c r="B33" s="3"/>
      <c r="C33" s="3"/>
      <c r="D33" s="3"/>
      <c r="E33" s="3"/>
    </row>
    <row r="34" spans="1:6" ht="15.75" thickBot="1">
      <c r="A34" s="12" t="s">
        <v>22</v>
      </c>
      <c r="B34" s="13"/>
      <c r="C34" s="13"/>
      <c r="D34" s="13"/>
      <c r="E34" s="14"/>
    </row>
    <row r="35" spans="1:6" ht="42.75" customHeight="1">
      <c r="A35" s="112" t="s">
        <v>23</v>
      </c>
      <c r="B35" s="113"/>
      <c r="C35" s="113"/>
      <c r="D35" s="113"/>
      <c r="E35" s="113"/>
    </row>
    <row r="36" spans="1:6" ht="15" customHeight="1">
      <c r="A36" s="21"/>
      <c r="B36" s="22"/>
      <c r="C36" s="22"/>
      <c r="D36" s="22"/>
      <c r="E36" s="22"/>
    </row>
    <row r="37" spans="1:6">
      <c r="A37" s="3" t="s">
        <v>8</v>
      </c>
      <c r="B37" t="s">
        <v>20</v>
      </c>
      <c r="D37" t="s">
        <v>28</v>
      </c>
      <c r="E37" t="s">
        <v>12</v>
      </c>
      <c r="F37" s="3"/>
    </row>
    <row r="38" spans="1:6" ht="30" customHeight="1">
      <c r="A38" s="1" t="s">
        <v>9</v>
      </c>
      <c r="B38" s="98" t="s">
        <v>55</v>
      </c>
      <c r="C38" s="100"/>
      <c r="D38" s="1"/>
      <c r="E38" s="11"/>
    </row>
    <row r="39" spans="1:6" ht="30" customHeight="1">
      <c r="A39" s="1" t="s">
        <v>24</v>
      </c>
      <c r="B39" s="19" t="s">
        <v>54</v>
      </c>
      <c r="C39" s="20"/>
      <c r="D39" s="1"/>
      <c r="E39" s="11"/>
    </row>
    <row r="40" spans="1:6" ht="28.5" customHeight="1">
      <c r="A40" s="1" t="s">
        <v>56</v>
      </c>
      <c r="B40" s="98" t="s">
        <v>57</v>
      </c>
      <c r="C40" s="100"/>
      <c r="D40" s="1"/>
      <c r="E40" s="1"/>
    </row>
    <row r="42" spans="1:6">
      <c r="A42" t="s">
        <v>10</v>
      </c>
      <c r="B42" t="s">
        <v>20</v>
      </c>
      <c r="D42" t="s">
        <v>28</v>
      </c>
      <c r="E42" t="s">
        <v>12</v>
      </c>
    </row>
    <row r="43" spans="1:6" ht="31.5" customHeight="1">
      <c r="A43" s="10" t="s">
        <v>26</v>
      </c>
      <c r="B43" s="98" t="s">
        <v>124</v>
      </c>
      <c r="C43" s="100"/>
      <c r="D43" s="1"/>
      <c r="E43" s="1"/>
    </row>
    <row r="44" spans="1:6" ht="30" customHeight="1">
      <c r="A44" s="1" t="s">
        <v>25</v>
      </c>
      <c r="B44" s="98" t="s">
        <v>36</v>
      </c>
      <c r="C44" s="100"/>
      <c r="D44" s="1"/>
      <c r="E44" s="18"/>
    </row>
  </sheetData>
  <mergeCells count="24">
    <mergeCell ref="B43:C43"/>
    <mergeCell ref="B44:C44"/>
    <mergeCell ref="C25:E25"/>
    <mergeCell ref="A29:E29"/>
    <mergeCell ref="B32:C32"/>
    <mergeCell ref="A35:E35"/>
    <mergeCell ref="B38:C38"/>
    <mergeCell ref="B40:C40"/>
    <mergeCell ref="C26:E26"/>
    <mergeCell ref="C24:E24"/>
    <mergeCell ref="C9:E9"/>
    <mergeCell ref="C10:E10"/>
    <mergeCell ref="B11:E11"/>
    <mergeCell ref="C12:E12"/>
    <mergeCell ref="C13:E13"/>
    <mergeCell ref="A16:E16"/>
    <mergeCell ref="C23:E23"/>
    <mergeCell ref="C22:D22"/>
    <mergeCell ref="C8:E8"/>
    <mergeCell ref="B1:C1"/>
    <mergeCell ref="B3:E3"/>
    <mergeCell ref="B4:C4"/>
    <mergeCell ref="B5:C5"/>
    <mergeCell ref="B7:E7"/>
  </mergeCells>
  <pageMargins left="0.7" right="0.7" top="0.75" bottom="0.75" header="0.3" footer="0.3"/>
  <pageSetup paperSize="9" scale="88" fitToWidth="0" orientation="portrait" r:id="rId1"/>
  <rowBreaks count="1" manualBreakCount="1">
    <brk id="2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47"/>
  <sheetViews>
    <sheetView topLeftCell="A21" workbookViewId="0">
      <selection activeCell="H47" sqref="A1:H47"/>
    </sheetView>
  </sheetViews>
  <sheetFormatPr defaultColWidth="6" defaultRowHeight="15"/>
  <cols>
    <col min="1" max="1" width="6.7109375" style="30" customWidth="1"/>
    <col min="2" max="2" width="4.5703125" style="30" customWidth="1"/>
    <col min="3" max="3" width="10" style="30" customWidth="1"/>
    <col min="4" max="4" width="53.42578125" style="30" customWidth="1"/>
    <col min="5" max="5" width="10" style="30" customWidth="1"/>
    <col min="6" max="6" width="16.7109375" style="30" customWidth="1"/>
    <col min="7" max="7" width="13.7109375" style="30" customWidth="1"/>
    <col min="8" max="8" width="19" style="30" customWidth="1"/>
    <col min="9" max="9" width="9.28515625" style="30" customWidth="1"/>
    <col min="10" max="10" width="13.28515625" style="30" customWidth="1"/>
    <col min="11" max="11" width="12.140625" style="30" customWidth="1"/>
    <col min="12" max="12" width="11.42578125" style="30" customWidth="1"/>
    <col min="13" max="13" width="9.85546875" style="30" customWidth="1"/>
    <col min="14" max="14" width="8.7109375" style="30" customWidth="1"/>
    <col min="15" max="15" width="8.140625" style="30" customWidth="1"/>
    <col min="16" max="16" width="8.28515625" style="30" customWidth="1"/>
    <col min="17" max="17" width="7.85546875" style="30" customWidth="1"/>
    <col min="18" max="18" width="7.5703125" style="30" customWidth="1"/>
    <col min="19" max="19" width="8.85546875" style="30" customWidth="1"/>
    <col min="20" max="26" width="6" style="30"/>
    <col min="27" max="27" width="10.28515625" style="30" customWidth="1"/>
    <col min="28" max="16384" width="6" style="30"/>
  </cols>
  <sheetData>
    <row r="1" spans="1:10" ht="15.75">
      <c r="A1" s="126" t="s">
        <v>123</v>
      </c>
      <c r="B1" s="127"/>
      <c r="C1" s="127"/>
      <c r="D1" s="127"/>
      <c r="E1" s="127"/>
      <c r="F1" s="128"/>
      <c r="G1" s="28"/>
      <c r="H1" s="29"/>
    </row>
    <row r="2" spans="1:10" ht="24" customHeight="1" thickBot="1">
      <c r="A2" s="129" t="s">
        <v>122</v>
      </c>
      <c r="B2" s="130"/>
      <c r="C2" s="130"/>
      <c r="D2" s="130"/>
      <c r="E2" s="130"/>
      <c r="F2" s="131"/>
      <c r="G2" s="31"/>
      <c r="H2" s="32"/>
    </row>
    <row r="3" spans="1:10" ht="35.450000000000003" customHeight="1">
      <c r="A3" s="33"/>
      <c r="B3" s="132" t="s">
        <v>51</v>
      </c>
      <c r="C3" s="132"/>
      <c r="D3" s="132"/>
      <c r="E3" s="132"/>
      <c r="F3" s="133"/>
      <c r="G3" s="31"/>
      <c r="H3" s="32"/>
    </row>
    <row r="4" spans="1:10" ht="3.75" customHeight="1">
      <c r="A4" s="34"/>
      <c r="B4" s="35"/>
      <c r="C4" s="35"/>
      <c r="D4" s="35"/>
      <c r="E4" s="35"/>
      <c r="F4" s="36"/>
      <c r="G4" s="31"/>
      <c r="H4" s="32"/>
    </row>
    <row r="5" spans="1:10" ht="15" customHeight="1">
      <c r="A5" s="34"/>
      <c r="B5" s="134" t="s">
        <v>37</v>
      </c>
      <c r="C5" s="134"/>
      <c r="D5" s="134"/>
      <c r="E5" s="134"/>
      <c r="F5" s="135"/>
      <c r="G5" s="31"/>
      <c r="H5" s="32"/>
    </row>
    <row r="6" spans="1:10" ht="15" customHeight="1">
      <c r="A6" s="34"/>
      <c r="B6" s="124" t="s">
        <v>38</v>
      </c>
      <c r="C6" s="124"/>
      <c r="D6" s="124"/>
      <c r="E6" s="124"/>
      <c r="F6" s="125"/>
      <c r="G6" s="31"/>
      <c r="H6" s="32"/>
    </row>
    <row r="7" spans="1:10" ht="15" customHeight="1">
      <c r="A7" s="34"/>
      <c r="B7" s="124" t="s">
        <v>39</v>
      </c>
      <c r="C7" s="124"/>
      <c r="D7" s="124"/>
      <c r="E7" s="124"/>
      <c r="F7" s="125"/>
      <c r="G7" s="31"/>
      <c r="H7" s="32"/>
    </row>
    <row r="8" spans="1:10" ht="15" customHeight="1" thickBot="1">
      <c r="A8" s="37"/>
      <c r="B8" s="122" t="s">
        <v>40</v>
      </c>
      <c r="C8" s="122"/>
      <c r="D8" s="122"/>
      <c r="E8" s="122"/>
      <c r="F8" s="123"/>
      <c r="G8" s="38"/>
      <c r="H8" s="39"/>
    </row>
    <row r="9" spans="1:10" ht="15.75" thickBot="1">
      <c r="A9" s="24" t="s">
        <v>48</v>
      </c>
      <c r="B9" s="25" t="s">
        <v>49</v>
      </c>
      <c r="C9" s="25" t="s">
        <v>50</v>
      </c>
      <c r="D9" s="26" t="s">
        <v>43</v>
      </c>
      <c r="E9" s="25" t="s">
        <v>44</v>
      </c>
      <c r="F9" s="25" t="s">
        <v>45</v>
      </c>
      <c r="G9" s="25" t="s">
        <v>46</v>
      </c>
      <c r="H9" s="27" t="s">
        <v>47</v>
      </c>
      <c r="J9" s="55"/>
    </row>
    <row r="10" spans="1:10">
      <c r="A10" s="119" t="s">
        <v>59</v>
      </c>
      <c r="B10" s="120"/>
      <c r="C10" s="120"/>
      <c r="D10" s="120"/>
      <c r="E10" s="120"/>
      <c r="F10" s="120"/>
      <c r="G10" s="120"/>
      <c r="H10" s="121"/>
    </row>
    <row r="11" spans="1:10" ht="18" customHeight="1">
      <c r="A11" s="49"/>
      <c r="B11" s="50"/>
      <c r="C11" s="50"/>
      <c r="D11" s="51" t="s">
        <v>76</v>
      </c>
      <c r="E11" s="50"/>
      <c r="F11" s="50"/>
      <c r="G11" s="50"/>
      <c r="H11" s="52"/>
    </row>
    <row r="12" spans="1:10" ht="18" customHeight="1">
      <c r="A12" s="136" t="s">
        <v>68</v>
      </c>
      <c r="B12" s="137"/>
      <c r="C12" s="137"/>
      <c r="D12" s="137"/>
      <c r="E12" s="137"/>
      <c r="F12" s="137"/>
      <c r="G12" s="137"/>
      <c r="H12" s="88">
        <f>SUM(H13:H14)</f>
        <v>-370000</v>
      </c>
    </row>
    <row r="13" spans="1:10" ht="30">
      <c r="A13" s="69" t="s">
        <v>69</v>
      </c>
      <c r="C13" s="70" t="s">
        <v>70</v>
      </c>
      <c r="D13" s="71" t="s">
        <v>71</v>
      </c>
      <c r="E13" s="69" t="s">
        <v>72</v>
      </c>
      <c r="F13" s="72">
        <v>-1</v>
      </c>
      <c r="G13" s="73">
        <v>205000</v>
      </c>
      <c r="H13" s="74">
        <f t="shared" ref="H13:H14" si="0">F13*G13</f>
        <v>-205000</v>
      </c>
      <c r="I13" s="30" t="s">
        <v>120</v>
      </c>
    </row>
    <row r="14" spans="1:10" ht="30">
      <c r="A14" s="69" t="s">
        <v>73</v>
      </c>
      <c r="C14" s="70" t="s">
        <v>74</v>
      </c>
      <c r="D14" s="71" t="s">
        <v>75</v>
      </c>
      <c r="E14" s="69" t="s">
        <v>72</v>
      </c>
      <c r="F14" s="72">
        <v>-1</v>
      </c>
      <c r="G14" s="73">
        <v>165000</v>
      </c>
      <c r="H14" s="74">
        <f t="shared" si="0"/>
        <v>-165000</v>
      </c>
      <c r="I14" s="30" t="s">
        <v>120</v>
      </c>
    </row>
    <row r="15" spans="1:10">
      <c r="A15" s="117" t="s">
        <v>78</v>
      </c>
      <c r="B15" s="118"/>
      <c r="C15" s="118"/>
      <c r="D15" s="118"/>
      <c r="E15" s="118"/>
      <c r="F15" s="118"/>
      <c r="G15" s="118"/>
      <c r="H15" s="74"/>
    </row>
    <row r="16" spans="1:10">
      <c r="A16" s="117" t="s">
        <v>79</v>
      </c>
      <c r="B16" s="118"/>
      <c r="C16" s="118"/>
      <c r="D16" s="118"/>
      <c r="E16" s="118"/>
      <c r="F16" s="118"/>
      <c r="G16" s="118"/>
      <c r="H16" s="74"/>
    </row>
    <row r="17" spans="1:10">
      <c r="A17" s="115" t="s">
        <v>84</v>
      </c>
      <c r="B17" s="116"/>
      <c r="C17" s="116"/>
      <c r="D17" s="116"/>
      <c r="E17" s="116"/>
      <c r="F17" s="116"/>
      <c r="G17" s="116"/>
      <c r="H17" s="89">
        <f>SUM(H19:H20)</f>
        <v>-1950</v>
      </c>
    </row>
    <row r="18" spans="1:10">
      <c r="A18" s="115" t="s">
        <v>85</v>
      </c>
      <c r="B18" s="116"/>
      <c r="C18" s="116"/>
      <c r="D18" s="116"/>
      <c r="E18" s="116"/>
      <c r="F18" s="116"/>
      <c r="G18" s="116"/>
      <c r="H18" s="74"/>
    </row>
    <row r="19" spans="1:10" ht="75">
      <c r="A19" s="75" t="s">
        <v>80</v>
      </c>
      <c r="B19" s="76"/>
      <c r="C19" s="76" t="s">
        <v>81</v>
      </c>
      <c r="D19" s="76" t="s">
        <v>82</v>
      </c>
      <c r="E19" s="77" t="s">
        <v>83</v>
      </c>
      <c r="F19" s="78">
        <v>-2</v>
      </c>
      <c r="G19" s="79">
        <v>800</v>
      </c>
      <c r="H19" s="74">
        <f>G19*F19</f>
        <v>-1600</v>
      </c>
      <c r="I19" s="30" t="s">
        <v>120</v>
      </c>
    </row>
    <row r="20" spans="1:10" ht="45">
      <c r="A20" s="75" t="s">
        <v>86</v>
      </c>
      <c r="B20" s="80"/>
      <c r="C20" s="80" t="s">
        <v>87</v>
      </c>
      <c r="D20" s="80" t="s">
        <v>88</v>
      </c>
      <c r="E20" s="81" t="s">
        <v>89</v>
      </c>
      <c r="F20" s="82">
        <v>-1.4</v>
      </c>
      <c r="G20" s="83">
        <v>250</v>
      </c>
      <c r="H20" s="74">
        <f>G20*F20</f>
        <v>-350</v>
      </c>
      <c r="I20" s="84" t="s">
        <v>120</v>
      </c>
    </row>
    <row r="21" spans="1:10">
      <c r="A21" s="115" t="s">
        <v>90</v>
      </c>
      <c r="B21" s="116"/>
      <c r="C21" s="116"/>
      <c r="D21" s="116"/>
      <c r="E21" s="116"/>
      <c r="F21" s="116"/>
      <c r="G21" s="116"/>
      <c r="H21" s="89">
        <f>SUM(H24:H31)</f>
        <v>-3567.248</v>
      </c>
    </row>
    <row r="22" spans="1:10" s="67" customFormat="1">
      <c r="A22" s="115" t="s">
        <v>91</v>
      </c>
      <c r="B22" s="116"/>
      <c r="C22" s="116"/>
      <c r="D22" s="116"/>
      <c r="E22" s="116"/>
      <c r="F22" s="116"/>
      <c r="G22" s="116"/>
      <c r="H22" s="74"/>
    </row>
    <row r="23" spans="1:10" s="67" customFormat="1">
      <c r="A23" s="115" t="s">
        <v>92</v>
      </c>
      <c r="B23" s="116"/>
      <c r="C23" s="116"/>
      <c r="D23" s="116"/>
      <c r="E23" s="116"/>
      <c r="F23" s="116"/>
      <c r="G23" s="116"/>
      <c r="H23" s="74"/>
    </row>
    <row r="24" spans="1:10" s="67" customFormat="1">
      <c r="A24" s="85" t="s">
        <v>93</v>
      </c>
      <c r="C24" s="85" t="s">
        <v>94</v>
      </c>
      <c r="D24" s="85" t="s">
        <v>95</v>
      </c>
      <c r="E24" s="7" t="s">
        <v>96</v>
      </c>
      <c r="F24" s="7">
        <v>-8</v>
      </c>
      <c r="G24" s="87">
        <v>150</v>
      </c>
      <c r="H24" s="74">
        <f>G24*F24</f>
        <v>-1200</v>
      </c>
      <c r="I24" s="84" t="s">
        <v>120</v>
      </c>
      <c r="J24" s="86"/>
    </row>
    <row r="25" spans="1:10" s="67" customFormat="1">
      <c r="A25" s="85" t="s">
        <v>97</v>
      </c>
      <c r="C25" s="85" t="s">
        <v>98</v>
      </c>
      <c r="D25" s="85" t="s">
        <v>99</v>
      </c>
      <c r="E25" s="7" t="s">
        <v>96</v>
      </c>
      <c r="F25" s="7">
        <v>-8</v>
      </c>
      <c r="G25" s="87">
        <v>158.49600000000001</v>
      </c>
      <c r="H25" s="74">
        <f t="shared" ref="H25:H31" si="1">G25*F25</f>
        <v>-1267.9680000000001</v>
      </c>
      <c r="I25" s="84" t="s">
        <v>120</v>
      </c>
      <c r="J25" s="86"/>
    </row>
    <row r="26" spans="1:10" s="67" customFormat="1">
      <c r="A26" s="85" t="s">
        <v>100</v>
      </c>
      <c r="C26" s="85" t="s">
        <v>101</v>
      </c>
      <c r="D26" s="85" t="s">
        <v>102</v>
      </c>
      <c r="E26" s="7" t="s">
        <v>96</v>
      </c>
      <c r="F26" s="7">
        <v>-2</v>
      </c>
      <c r="G26" s="87">
        <v>34.488</v>
      </c>
      <c r="H26" s="74">
        <f t="shared" si="1"/>
        <v>-68.975999999999999</v>
      </c>
      <c r="I26" s="84" t="s">
        <v>120</v>
      </c>
      <c r="J26" s="86"/>
    </row>
    <row r="27" spans="1:10" s="67" customFormat="1">
      <c r="A27" s="85" t="s">
        <v>103</v>
      </c>
      <c r="C27" s="85" t="s">
        <v>104</v>
      </c>
      <c r="D27" s="85" t="s">
        <v>105</v>
      </c>
      <c r="E27" s="7" t="s">
        <v>96</v>
      </c>
      <c r="F27" s="7">
        <v>-1</v>
      </c>
      <c r="G27" s="87">
        <v>49.44</v>
      </c>
      <c r="H27" s="74">
        <f t="shared" si="1"/>
        <v>-49.44</v>
      </c>
      <c r="I27" s="84" t="s">
        <v>120</v>
      </c>
      <c r="J27" s="86"/>
    </row>
    <row r="28" spans="1:10" s="67" customFormat="1">
      <c r="A28" s="85" t="s">
        <v>106</v>
      </c>
      <c r="C28" s="85" t="s">
        <v>107</v>
      </c>
      <c r="D28" s="85" t="s">
        <v>108</v>
      </c>
      <c r="E28" s="7" t="s">
        <v>96</v>
      </c>
      <c r="F28" s="7">
        <v>-1</v>
      </c>
      <c r="G28" s="87">
        <v>65.111999999999995</v>
      </c>
      <c r="H28" s="74">
        <f t="shared" si="1"/>
        <v>-65.111999999999995</v>
      </c>
      <c r="I28" s="84" t="s">
        <v>120</v>
      </c>
      <c r="J28" s="86"/>
    </row>
    <row r="29" spans="1:10" s="67" customFormat="1">
      <c r="A29" s="85" t="s">
        <v>109</v>
      </c>
      <c r="C29" s="85" t="s">
        <v>110</v>
      </c>
      <c r="D29" s="85" t="s">
        <v>111</v>
      </c>
      <c r="E29" s="7" t="s">
        <v>96</v>
      </c>
      <c r="F29" s="7">
        <v>-11</v>
      </c>
      <c r="G29" s="87">
        <v>57.64</v>
      </c>
      <c r="H29" s="74">
        <f t="shared" si="1"/>
        <v>-634.04</v>
      </c>
      <c r="I29" s="84" t="s">
        <v>120</v>
      </c>
      <c r="J29" s="86"/>
    </row>
    <row r="30" spans="1:10" s="67" customFormat="1">
      <c r="A30" s="115" t="s">
        <v>112</v>
      </c>
      <c r="B30" s="116"/>
      <c r="C30" s="116"/>
      <c r="D30" s="116"/>
      <c r="E30" s="116"/>
      <c r="F30" s="116"/>
      <c r="G30" s="116"/>
      <c r="H30" s="74"/>
    </row>
    <row r="31" spans="1:10" s="67" customFormat="1">
      <c r="A31" s="85" t="s">
        <v>113</v>
      </c>
      <c r="C31" s="85" t="s">
        <v>114</v>
      </c>
      <c r="D31" s="85" t="s">
        <v>115</v>
      </c>
      <c r="E31" s="86" t="s">
        <v>96</v>
      </c>
      <c r="F31" s="7">
        <v>-1</v>
      </c>
      <c r="G31" s="87">
        <v>281.71199999999999</v>
      </c>
      <c r="H31" s="74">
        <f t="shared" si="1"/>
        <v>-281.71199999999999</v>
      </c>
      <c r="I31" s="84" t="s">
        <v>120</v>
      </c>
    </row>
    <row r="32" spans="1:10" s="67" customFormat="1">
      <c r="A32" s="68"/>
      <c r="B32" s="69"/>
      <c r="C32" s="70"/>
      <c r="D32" s="71"/>
      <c r="E32" s="69"/>
      <c r="F32" s="72"/>
      <c r="G32" s="73"/>
      <c r="H32" s="74"/>
    </row>
    <row r="33" spans="1:9">
      <c r="A33" s="68"/>
      <c r="B33" s="69"/>
      <c r="C33" s="70"/>
      <c r="D33" s="71"/>
      <c r="E33" s="69"/>
      <c r="F33" s="72"/>
      <c r="G33" s="73"/>
      <c r="H33" s="74"/>
    </row>
    <row r="34" spans="1:9" ht="15.75" thickBot="1">
      <c r="A34" s="60"/>
      <c r="B34" s="61"/>
      <c r="C34" s="61"/>
      <c r="D34" s="62" t="s">
        <v>61</v>
      </c>
      <c r="E34" s="61"/>
      <c r="F34" s="61"/>
      <c r="G34" s="61"/>
      <c r="H34" s="63">
        <f>SUM(H13:H14,H19:H20,H24:H31)</f>
        <v>-375517.24800000002</v>
      </c>
    </row>
    <row r="35" spans="1:9">
      <c r="A35" s="119" t="s">
        <v>60</v>
      </c>
      <c r="B35" s="120"/>
      <c r="C35" s="120"/>
      <c r="D35" s="120"/>
      <c r="E35" s="120"/>
      <c r="F35" s="120"/>
      <c r="G35" s="120"/>
      <c r="H35" s="121"/>
    </row>
    <row r="36" spans="1:9">
      <c r="A36" s="117" t="s">
        <v>78</v>
      </c>
      <c r="B36" s="118"/>
      <c r="C36" s="118"/>
      <c r="D36" s="118"/>
      <c r="E36" s="118"/>
      <c r="F36" s="118"/>
      <c r="G36" s="118"/>
      <c r="H36" s="32"/>
    </row>
    <row r="37" spans="1:9" s="67" customFormat="1">
      <c r="A37" s="117" t="s">
        <v>79</v>
      </c>
      <c r="B37" s="118"/>
      <c r="C37" s="118"/>
      <c r="D37" s="118"/>
      <c r="E37" s="118"/>
      <c r="F37" s="118"/>
      <c r="G37" s="118"/>
      <c r="H37" s="32"/>
    </row>
    <row r="38" spans="1:9" s="67" customFormat="1">
      <c r="A38" s="115" t="s">
        <v>90</v>
      </c>
      <c r="B38" s="116"/>
      <c r="C38" s="116"/>
      <c r="D38" s="116"/>
      <c r="E38" s="116"/>
      <c r="F38" s="116"/>
      <c r="G38" s="116"/>
      <c r="H38" s="92">
        <f>SUM(H41)</f>
        <v>3410</v>
      </c>
    </row>
    <row r="39" spans="1:9" s="67" customFormat="1">
      <c r="A39" s="115" t="s">
        <v>91</v>
      </c>
      <c r="B39" s="116"/>
      <c r="C39" s="116"/>
      <c r="D39" s="116"/>
      <c r="E39" s="116"/>
      <c r="F39" s="116"/>
      <c r="G39" s="116"/>
      <c r="H39" s="32"/>
    </row>
    <row r="40" spans="1:9" s="67" customFormat="1">
      <c r="A40" s="115" t="s">
        <v>92</v>
      </c>
      <c r="B40" s="116"/>
      <c r="C40" s="116"/>
      <c r="D40" s="116"/>
      <c r="E40" s="116"/>
      <c r="F40" s="116"/>
      <c r="G40" s="116"/>
      <c r="H40" s="32"/>
    </row>
    <row r="41" spans="1:9" s="67" customFormat="1">
      <c r="A41" s="85" t="s">
        <v>116</v>
      </c>
      <c r="C41" s="85" t="s">
        <v>117</v>
      </c>
      <c r="D41" s="85" t="s">
        <v>118</v>
      </c>
      <c r="E41" s="86" t="s">
        <v>96</v>
      </c>
      <c r="F41" s="7">
        <v>1</v>
      </c>
      <c r="G41" s="87">
        <v>3410</v>
      </c>
      <c r="H41" s="93">
        <f>G41*F41</f>
        <v>3410</v>
      </c>
      <c r="I41" s="84" t="s">
        <v>120</v>
      </c>
    </row>
    <row r="42" spans="1:9" s="67" customFormat="1">
      <c r="A42" s="40"/>
      <c r="B42" s="31"/>
      <c r="C42" s="31"/>
      <c r="D42" s="31"/>
      <c r="E42" s="31"/>
      <c r="F42" s="31"/>
      <c r="G42" s="31"/>
      <c r="H42" s="32"/>
    </row>
    <row r="43" spans="1:9">
      <c r="A43" s="40"/>
      <c r="B43" s="31"/>
      <c r="C43" s="31"/>
      <c r="D43" s="54" t="s">
        <v>62</v>
      </c>
      <c r="E43" s="50"/>
      <c r="F43" s="50"/>
      <c r="G43" s="50"/>
      <c r="H43" s="53">
        <f>H38</f>
        <v>3410</v>
      </c>
    </row>
    <row r="44" spans="1:9" ht="15.75" thickBot="1">
      <c r="A44" s="58"/>
      <c r="B44" s="38"/>
      <c r="C44" s="38"/>
      <c r="D44" s="38"/>
      <c r="E44" s="38"/>
      <c r="F44" s="38"/>
      <c r="G44" s="38"/>
      <c r="H44" s="39"/>
    </row>
    <row r="45" spans="1:9">
      <c r="A45" s="43"/>
      <c r="B45" s="44"/>
      <c r="C45" s="44"/>
      <c r="D45" s="44"/>
      <c r="E45" s="44"/>
      <c r="F45" s="44"/>
      <c r="G45" s="44"/>
      <c r="H45" s="45"/>
    </row>
    <row r="46" spans="1:9" ht="18.75">
      <c r="A46" s="46"/>
      <c r="B46" s="47"/>
      <c r="C46" s="47"/>
      <c r="D46" s="23" t="s">
        <v>58</v>
      </c>
      <c r="E46" s="47"/>
      <c r="F46" s="47"/>
      <c r="G46" s="47"/>
      <c r="H46" s="59">
        <f>H34+H43</f>
        <v>-372107.24800000002</v>
      </c>
    </row>
    <row r="47" spans="1:9" ht="15.75" thickBot="1">
      <c r="A47" s="41"/>
      <c r="B47" s="42"/>
      <c r="C47" s="42"/>
      <c r="D47" s="42"/>
      <c r="E47" s="42"/>
      <c r="F47" s="42"/>
      <c r="G47" s="42"/>
      <c r="H47" s="48"/>
    </row>
  </sheetData>
  <protectedRanges>
    <protectedRange sqref="G13" name="Oblast1_3_1_1"/>
    <protectedRange sqref="G14:G33 G36:G40" name="Oblast1_4_1_1"/>
  </protectedRanges>
  <mergeCells count="23">
    <mergeCell ref="A21:G21"/>
    <mergeCell ref="A22:G22"/>
    <mergeCell ref="A12:G12"/>
    <mergeCell ref="A15:G15"/>
    <mergeCell ref="A16:G16"/>
    <mergeCell ref="A17:G17"/>
    <mergeCell ref="A18:G18"/>
    <mergeCell ref="B8:F8"/>
    <mergeCell ref="A10:H10"/>
    <mergeCell ref="B7:F7"/>
    <mergeCell ref="A1:F1"/>
    <mergeCell ref="A2:F2"/>
    <mergeCell ref="B3:F3"/>
    <mergeCell ref="B5:F5"/>
    <mergeCell ref="B6:F6"/>
    <mergeCell ref="A39:G39"/>
    <mergeCell ref="A40:G40"/>
    <mergeCell ref="A23:G23"/>
    <mergeCell ref="A30:G30"/>
    <mergeCell ref="A36:G36"/>
    <mergeCell ref="A37:G37"/>
    <mergeCell ref="A38:G38"/>
    <mergeCell ref="A35:H35"/>
  </mergeCells>
  <pageMargins left="0.7" right="0.7" top="0.78740157499999996" bottom="0.78740157499999996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Průvodka</vt:lpstr>
      <vt:lpstr>Výkaz výměr</vt:lpstr>
      <vt:lpstr>Průvodka!Oblast_tisku</vt:lpstr>
      <vt:lpstr>'Výkaz výměr'!Oblast_tisku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Balatka Filip</dc:creator>
  <cp:lastModifiedBy>ElebachV</cp:lastModifiedBy>
  <cp:lastPrinted>2021-09-07T11:56:52Z</cp:lastPrinted>
  <dcterms:created xsi:type="dcterms:W3CDTF">2018-03-28T09:30:56Z</dcterms:created>
  <dcterms:modified xsi:type="dcterms:W3CDTF">2022-02-02T10:11:05Z</dcterms:modified>
</cp:coreProperties>
</file>